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Мои документы\Дума\Дума на 2025-2027 годы по бюджету\Дума от июня\"/>
    </mc:Choice>
  </mc:AlternateContent>
  <xr:revisionPtr revIDLastSave="0" documentId="13_ncr:1_{AE11D230-7800-4BD6-95F4-D6E983D314DF}" xr6:coauthVersionLast="47" xr6:coauthVersionMax="47" xr10:uidLastSave="{00000000-0000-0000-0000-000000000000}"/>
  <bookViews>
    <workbookView xWindow="-120" yWindow="-120" windowWidth="24240" windowHeight="12825" xr2:uid="{00000000-000D-0000-FFFF-FFFF00000000}"/>
  </bookViews>
  <sheets>
    <sheet name="МО" sheetId="2" r:id="rId1"/>
  </sheets>
  <definedNames>
    <definedName name="Print_Titles" localSheetId="0">МО!$10:$10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C31" i="2"/>
  <c r="D23" i="2"/>
  <c r="C23" i="2"/>
  <c r="D56" i="2"/>
  <c r="C56" i="2"/>
  <c r="D29" i="2" l="1"/>
  <c r="C29" i="2"/>
  <c r="D25" i="2"/>
  <c r="C25" i="2"/>
  <c r="D58" i="2"/>
  <c r="C58" i="2"/>
  <c r="C55" i="2" s="1"/>
  <c r="D60" i="2"/>
  <c r="C60" i="2"/>
  <c r="D45" i="2"/>
  <c r="D55" i="2" l="1"/>
  <c r="D33" i="2"/>
  <c r="C33" i="2"/>
  <c r="D21" i="2"/>
  <c r="C21" i="2"/>
  <c r="D49" i="2"/>
  <c r="C49" i="2"/>
  <c r="D53" i="2" l="1"/>
  <c r="D51" i="2"/>
  <c r="D47" i="2"/>
  <c r="D40" i="2"/>
  <c r="D35" i="2"/>
  <c r="D27" i="2"/>
  <c r="D19" i="2"/>
  <c r="D16" i="2"/>
  <c r="D15" i="2" s="1"/>
  <c r="D18" i="2" l="1"/>
  <c r="D39" i="2"/>
  <c r="C35" i="2"/>
  <c r="D14" i="2" l="1"/>
  <c r="D13" i="2" s="1"/>
  <c r="D62" i="2" s="1"/>
  <c r="C53" i="2"/>
  <c r="C40" i="2" l="1"/>
  <c r="C45" i="2" l="1"/>
  <c r="C16" i="2" l="1"/>
  <c r="C15" i="2" s="1"/>
  <c r="C27" i="2" l="1"/>
  <c r="C51" i="2" l="1"/>
  <c r="C19" i="2" l="1"/>
  <c r="C18" i="2" s="1"/>
  <c r="C47" i="2" l="1"/>
  <c r="C39" i="2" s="1"/>
  <c r="C14" i="2" l="1"/>
  <c r="C13" i="2" s="1"/>
  <c r="C62" i="2" s="1"/>
</calcChain>
</file>

<file path=xl/sharedStrings.xml><?xml version="1.0" encoding="utf-8"?>
<sst xmlns="http://schemas.openxmlformats.org/spreadsheetml/2006/main" count="148" uniqueCount="106">
  <si>
    <t>Дотации на выравнивание бюджетной обеспеченности</t>
  </si>
  <si>
    <t>ВСЕГО ДОХОДОВ</t>
  </si>
  <si>
    <t>Код бюджетной классификации</t>
  </si>
  <si>
    <t>000 1 00 00000 00 0000 000</t>
  </si>
  <si>
    <t>000 2 00 00000 00 0000 000</t>
  </si>
  <si>
    <t>БЕЗВОЗМЕЗДНЫЕ ПОСТУПЛЕНИЯ</t>
  </si>
  <si>
    <t>000 2 02 00000 00 0000 000</t>
  </si>
  <si>
    <t>Субвенции местным бюджетам на выполнение передаваемых полномочий субъектов Российской Федерации</t>
  </si>
  <si>
    <t>Наименование дохода</t>
  </si>
  <si>
    <t>НАЛОГОВЫЕ И НЕНАЛОГОВЫЕ ДОХОДЫ</t>
  </si>
  <si>
    <t>Прочие субвенции</t>
  </si>
  <si>
    <t>ОБЪЕМЫ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</si>
  <si>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</si>
  <si>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                  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</si>
  <si>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</si>
  <si>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</si>
  <si>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Прочие субсидии</t>
  </si>
  <si>
    <t xml:space="preserve">Дотации бюджетам бюджетной системы Российской Федерации </t>
  </si>
  <si>
    <t>Иные межбюджетные трансферты</t>
  </si>
  <si>
    <t>000 2 02 10000 00 0000 150</t>
  </si>
  <si>
    <t>000 2 02 15001 00 0000 150</t>
  </si>
  <si>
    <t>000 2 02 20000 00 0000 150</t>
  </si>
  <si>
    <t>000 2 02 29999 00 0000 150</t>
  </si>
  <si>
    <t>000 2 02 30000 00 0000 150</t>
  </si>
  <si>
    <t>000 2 02 30024 00 0000 150</t>
  </si>
  <si>
    <t>000 2 02 30027 00 0000 150</t>
  </si>
  <si>
    <t>000 2 02 30029 00 0000 150</t>
  </si>
  <si>
    <t>000 2 02 39999 00 0000 150</t>
  </si>
  <si>
    <t>000 2 02 40000 00 0000 150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</si>
  <si>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</si>
  <si>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</si>
  <si>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</si>
  <si>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</si>
  <si>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бюджетной системы Российской Федерации</t>
  </si>
  <si>
    <t>000 2 02 25519 00 0000 150</t>
  </si>
  <si>
    <t>Субсидия бюджетам на поддержку отрасли культуры</t>
  </si>
  <si>
    <t>000 2 02 25497 00 0000 150</t>
  </si>
  <si>
    <t>Субсидии бюджетам на реализацию мероприятий по обеспечению жильем молодых семей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</si>
  <si>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</si>
  <si>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</si>
  <si>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000 2 02 45303 00 0000 150</t>
  </si>
  <si>
    <t>912 2 02 15001 14 0000 150</t>
  </si>
  <si>
    <t xml:space="preserve">Дотации бюджетам муниципальных округов на выравнивание бюджетной обеспеченности из бюджета субъекта Российской Федерации
 </t>
  </si>
  <si>
    <t xml:space="preserve">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</si>
  <si>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936 2 02 20216 14 0000 150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</si>
  <si>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</si>
  <si>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903 2 02 25304 14 0000 150</t>
  </si>
  <si>
    <t>Субсидии бюджетам муниципальных округов на реализацию мероприятий по обеспечению жильем молодых семей</t>
  </si>
  <si>
    <t>936 2 02 25497 14 0000 150</t>
  </si>
  <si>
    <t>Субсидии бюджетам муниципальных округов на поддержку отрасли культуры</t>
  </si>
  <si>
    <t>902 2 02 25519 14 0000 150</t>
  </si>
  <si>
    <t>903 2 02 29999 14 0000 150</t>
  </si>
  <si>
    <t>912 2 02 29999 14 0000 150</t>
  </si>
  <si>
    <t>936 2 02 29999 14 0000 150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</si>
  <si>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</si>
  <si>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</t>
  </si>
  <si>
    <t>902 2 02 30024 14 0000 150</t>
  </si>
  <si>
    <t>903 2 02 30024 14 0000 150</t>
  </si>
  <si>
    <t>912 2 02 30024 14 0000 150</t>
  </si>
  <si>
    <t>936 2 02 30024 14 0000 150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</si>
  <si>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</si>
  <si>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903 2 02 30027 14 0000 150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</si>
  <si>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</si>
  <si>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903 2 02 30029 14 0000 150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</si>
  <si>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</si>
  <si>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936 2 02 35120 14 0000 150</t>
  </si>
  <si>
    <t>Прочие субвенции бюджетам муниципальных округов</t>
  </si>
  <si>
    <t>903 2 02 39999 14 0000 150</t>
  </si>
  <si>
    <t>903 2 02 45303 14 0000 150</t>
  </si>
  <si>
    <t xml:space="preserve">Плановый период 
(тыс.рублей)
 </t>
  </si>
  <si>
    <t xml:space="preserve"> </t>
  </si>
  <si>
    <t>936 2 02 35118 14 0000 150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</si>
  <si>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</si>
  <si>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</si>
  <si>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2026 год</t>
  </si>
  <si>
    <t>903 2 02 25179 14 0000 150</t>
  </si>
  <si>
    <t>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</si>
  <si>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</si>
  <si>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000 2 02 25179 00 0000 150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</si>
  <si>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</si>
  <si>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</si>
  <si>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</si>
  <si>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2027 год</t>
  </si>
  <si>
    <t>936 2 02 25555 14 0000 150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</si>
  <si>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</si>
  <si>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</si>
  <si>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903 2 02 49999 14 0000 150</t>
  </si>
  <si>
    <t xml:space="preserve">Прочие межбюджетные трансферты, передаваемые бюджетам
</t>
  </si>
  <si>
    <t>Прочие межбюджетные трансферты, передаваемые бюджетам муниципальных округов</t>
  </si>
  <si>
    <t>903 2 02 25315 14 0000 150</t>
  </si>
  <si>
    <t>000 2 02 25315 00 0000 150</t>
  </si>
  <si>
    <t>902 2 02 25513 14 0000 150</t>
  </si>
  <si>
    <t>000 2 02 25513 14 0000 150</t>
  </si>
  <si>
    <t>903 2 02 45050 14 000 150</t>
  </si>
  <si>
    <t>Субсидии бюджетам муниципальных округов на осуществление 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</si>
  <si>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</si>
  <si>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на осуществление 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</si>
  <si>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 xml:space="preserve"> Межбюджетные трансферты, передаваемые бюджетам муниципальных округов на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Байканура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</si>
  <si>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000 2 02 45050 14 000 150</t>
  </si>
  <si>
    <t>000 2 02 49999 14 0000 150</t>
  </si>
  <si>
    <t xml:space="preserve">                                                                                                      к   решению Думы Афанасьевского               </t>
  </si>
  <si>
    <t xml:space="preserve">                                                                                                      Приложение №5</t>
  </si>
  <si>
    <t>поступления налоговых и неналоговых доходов общей суммой,                                                                объемы безвозмездных поступлений по подстатьям классификации доходов бюджетов,                                                                         прогнозируемые на 2026 год и на 2027 год</t>
  </si>
  <si>
    <t>000 2 02 25555 14 0000 150</t>
  </si>
  <si>
    <t xml:space="preserve">                                                                                                      муниципального округа от 18.06.2025 № 27/1   </t>
  </si>
  <si>
    <t xml:space="preserve">                                                          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</si>
</sst>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color rgb="FF000000"/>
      <name val="Times New Roman"/>
      <family val="1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2">
      <alignment horizontal="left" wrapText="1" indent="1"/>
    </xf>
    <xf numFmtId="0" fontId="6" fillId="0" borderId="1">
      <alignment horizontal="center" shrinkToFit="1"/>
    </xf>
    <xf numFmtId="164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5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justify" vertical="justify" wrapText="1"/>
    </xf>
    <xf numFmtId="4" fontId="11" fillId="0" borderId="1" xfId="0" applyNumberFormat="1" applyFont="1" applyFill="1" applyBorder="1" applyAlignment="1">
      <alignment horizontal="right" vertical="top"/>
    </xf>
    <xf numFmtId="4" fontId="12" fillId="0" borderId="1" xfId="0" applyNumberFormat="1" applyFont="1" applyFill="1" applyBorder="1" applyAlignment="1">
      <alignment horizontal="right" vertical="top"/>
    </xf>
    <xf numFmtId="165" fontId="10" fillId="0" borderId="1" xfId="1" applyNumberFormat="1" applyFont="1" applyFill="1" applyBorder="1" applyAlignment="1" applyProtection="1">
      <alignment horizontal="justify" vertical="justify" wrapText="1"/>
    </xf>
    <xf numFmtId="165" fontId="8" fillId="2" borderId="1" xfId="0" applyNumberFormat="1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justify" vertical="justify" wrapText="1"/>
    </xf>
    <xf numFmtId="4" fontId="13" fillId="2" borderId="1" xfId="0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 applyAlignment="1">
      <alignment horizontal="right" vertical="top" wrapText="1"/>
    </xf>
    <xf numFmtId="165" fontId="10" fillId="2" borderId="1" xfId="0" applyNumberFormat="1" applyFont="1" applyFill="1" applyBorder="1" applyAlignment="1">
      <alignment horizontal="left" vertical="top" wrapText="1"/>
    </xf>
    <xf numFmtId="165" fontId="10" fillId="2" borderId="1" xfId="1" applyNumberFormat="1" applyFont="1" applyFill="1" applyBorder="1" applyAlignment="1" applyProtection="1">
      <alignment horizontal="justify" vertical="justify" wrapText="1"/>
    </xf>
    <xf numFmtId="4" fontId="12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top" wrapText="1"/>
    </xf>
    <xf numFmtId="4" fontId="8" fillId="2" borderId="1" xfId="3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4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wrapText="1"/>
    </xf>
    <xf numFmtId="165" fontId="10" fillId="2" borderId="3" xfId="0" applyNumberFormat="1" applyFont="1" applyFill="1" applyBorder="1" applyAlignment="1">
      <alignment horizontal="left" vertical="top" wrapText="1"/>
    </xf>
    <xf numFmtId="165" fontId="10" fillId="2" borderId="3" xfId="0" applyNumberFormat="1" applyFont="1" applyFill="1" applyBorder="1" applyAlignment="1">
      <alignment horizontal="justify" vertical="justify" wrapText="1"/>
    </xf>
    <xf numFmtId="4" fontId="12" fillId="2" borderId="3" xfId="0" applyNumberFormat="1" applyFont="1" applyFill="1" applyBorder="1" applyAlignment="1">
      <alignment horizontal="right" vertical="top"/>
    </xf>
    <xf numFmtId="165" fontId="8" fillId="2" borderId="3" xfId="0" applyNumberFormat="1" applyFont="1" applyFill="1" applyBorder="1" applyAlignment="1">
      <alignment horizontal="left" vertical="top" wrapText="1"/>
    </xf>
    <xf numFmtId="165" fontId="8" fillId="2" borderId="3" xfId="0" applyNumberFormat="1" applyFont="1" applyFill="1" applyBorder="1" applyAlignment="1">
      <alignment horizontal="justify" vertical="justify" wrapText="1"/>
    </xf>
    <xf numFmtId="4" fontId="13" fillId="2" borderId="3" xfId="0" applyNumberFormat="1" applyFont="1" applyFill="1" applyBorder="1" applyAlignment="1">
      <alignment horizontal="right" vertical="top"/>
    </xf>
    <xf numFmtId="165" fontId="8" fillId="2" borderId="3" xfId="0" applyNumberFormat="1" applyFont="1" applyFill="1" applyBorder="1" applyAlignment="1">
      <alignment horizontal="justify" vertical="top" wrapText="1"/>
    </xf>
    <xf numFmtId="0" fontId="8" fillId="0" borderId="0" xfId="0" applyFont="1" applyFill="1" applyAlignment="1">
      <alignment vertical="top"/>
    </xf>
    <xf numFmtId="165" fontId="10" fillId="0" borderId="4" xfId="0" applyNumberFormat="1" applyFont="1" applyFill="1" applyBorder="1" applyAlignment="1">
      <alignment horizontal="left" vertical="top"/>
    </xf>
    <xf numFmtId="165" fontId="10" fillId="0" borderId="5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/>
    </xf>
  </cellXfs>
  <cellStyles count="5">
    <cellStyle name="xl32" xfId="1" xr:uid="{00000000-0005-0000-0000-000000000000}"/>
    <cellStyle name="xl52" xfId="2" xr:uid="{00000000-0005-0000-0000-000001000000}"/>
    <cellStyle name="Обычный" xfId="0" builtinId="0"/>
    <cellStyle name="Обычный 2" xfId="4" xr:uid="{00000000-0005-0000-0000-000003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zoomScaleNormal="100" workbookViewId="0">
      <selection activeCell="B7" sqref="B7"/>
    </sheetView>
  </sheetViews>
  <sheetFormatPr defaultColWidth="9.140625" defaultRowHeight="15" x14ac:dyDescent="0.2"/>
  <cols>
    <col min="1" max="1" width="27.85546875" style="3" customWidth="1"/>
    <col min="2" max="2" width="48.28515625" style="3" customWidth="1"/>
    <col min="3" max="3" width="14.28515625" style="2" customWidth="1"/>
    <col min="4" max="4" width="14.5703125" style="2" customWidth="1"/>
    <col min="5" max="5" width="61.7109375" style="3" customWidth="1"/>
    <col min="6" max="6" width="12.5703125" style="3" customWidth="1"/>
    <col min="7" max="7" width="19.28515625" style="3" customWidth="1"/>
    <col min="8" max="8" width="24.42578125" style="3" customWidth="1"/>
    <col min="9" max="9" width="11.85546875" style="3" customWidth="1"/>
    <col min="10" max="16384" width="9.140625" style="3"/>
  </cols>
  <sheetData>
    <row r="1" spans="1:4" ht="15.75" x14ac:dyDescent="0.2">
      <c r="B1" s="39" t="s">
        <v>105</v>
      </c>
    </row>
    <row r="3" spans="1:4" ht="15.75" x14ac:dyDescent="0.2">
      <c r="A3" s="42" t="s">
        <v>101</v>
      </c>
      <c r="B3" s="42"/>
      <c r="C3" s="42"/>
    </row>
    <row r="4" spans="1:4" ht="15.75" x14ac:dyDescent="0.2">
      <c r="A4" s="42" t="s">
        <v>100</v>
      </c>
      <c r="B4" s="42"/>
      <c r="C4" s="42"/>
      <c r="D4" s="49"/>
    </row>
    <row r="5" spans="1:4" ht="15.75" x14ac:dyDescent="0.2">
      <c r="A5" s="42" t="s">
        <v>104</v>
      </c>
      <c r="B5" s="42"/>
      <c r="C5" s="42"/>
      <c r="D5" s="48"/>
    </row>
    <row r="6" spans="1:4" ht="18.75" x14ac:dyDescent="0.2">
      <c r="A6" s="4" t="s">
        <v>13</v>
      </c>
      <c r="B6" s="5"/>
      <c r="C6" s="4"/>
      <c r="D6" s="4"/>
    </row>
    <row r="7" spans="1:4" ht="15.75" x14ac:dyDescent="0.2">
      <c r="A7" s="8"/>
      <c r="B7" s="9"/>
      <c r="C7" s="10"/>
      <c r="D7" s="10"/>
    </row>
    <row r="8" spans="1:4" ht="18.75" customHeight="1" x14ac:dyDescent="0.2">
      <c r="A8" s="43" t="s">
        <v>11</v>
      </c>
      <c r="B8" s="43"/>
      <c r="C8" s="43"/>
    </row>
    <row r="9" spans="1:4" ht="75" customHeight="1" x14ac:dyDescent="0.2">
      <c r="A9" s="50" t="s">
        <v>102</v>
      </c>
      <c r="B9" s="50"/>
      <c r="C9" s="50"/>
      <c r="D9" s="51"/>
    </row>
    <row r="10" spans="1:4" ht="32.25" customHeight="1" x14ac:dyDescent="0.2">
      <c r="A10" s="46" t="s">
        <v>2</v>
      </c>
      <c r="B10" s="46" t="s">
        <v>8</v>
      </c>
      <c r="C10" s="44" t="s">
        <v>69</v>
      </c>
      <c r="D10" s="45"/>
    </row>
    <row r="11" spans="1:4" ht="32.25" customHeight="1" x14ac:dyDescent="0.2">
      <c r="A11" s="47"/>
      <c r="B11" s="47"/>
      <c r="C11" s="11" t="s">
        <v>74</v>
      </c>
      <c r="D11" s="11" t="s">
        <v>82</v>
      </c>
    </row>
    <row r="12" spans="1:4" ht="18.75" customHeight="1" x14ac:dyDescent="0.2">
      <c r="A12" s="12" t="s">
        <v>3</v>
      </c>
      <c r="B12" s="13" t="s">
        <v>9</v>
      </c>
      <c r="C12" s="14">
        <v>156145</v>
      </c>
      <c r="D12" s="14">
        <v>167437.6</v>
      </c>
    </row>
    <row r="13" spans="1:4" s="1" customFormat="1" ht="16.5" customHeight="1" x14ac:dyDescent="0.2">
      <c r="A13" s="12" t="s">
        <v>4</v>
      </c>
      <c r="B13" s="13" t="s">
        <v>5</v>
      </c>
      <c r="C13" s="15">
        <f>C14</f>
        <v>516784.39999999997</v>
      </c>
      <c r="D13" s="15">
        <f>D14</f>
        <v>567936.27999999991</v>
      </c>
    </row>
    <row r="14" spans="1:4" s="1" customFormat="1" ht="46.5" customHeight="1" x14ac:dyDescent="0.2">
      <c r="A14" s="12" t="s">
        <v>6</v>
      </c>
      <c r="B14" s="13" t="s">
        <v>14</v>
      </c>
      <c r="C14" s="15">
        <f>C15+C18+C39+C55</f>
        <v>516784.39999999997</v>
      </c>
      <c r="D14" s="15">
        <f>SUM(D15,D18,D39,D55)</f>
        <v>567936.27999999991</v>
      </c>
    </row>
    <row r="15" spans="1:4" s="1" customFormat="1" ht="31.5" x14ac:dyDescent="0.2">
      <c r="A15" s="12" t="s">
        <v>19</v>
      </c>
      <c r="B15" s="16" t="s">
        <v>17</v>
      </c>
      <c r="C15" s="15">
        <f>SUM(C16)</f>
        <v>99565</v>
      </c>
      <c r="D15" s="15">
        <f>SUM(D16)</f>
        <v>101525</v>
      </c>
    </row>
    <row r="16" spans="1:4" s="6" customFormat="1" ht="31.5" customHeight="1" x14ac:dyDescent="0.2">
      <c r="A16" s="17" t="s">
        <v>20</v>
      </c>
      <c r="B16" s="18" t="s">
        <v>0</v>
      </c>
      <c r="C16" s="19">
        <f>SUM(C17:C17)</f>
        <v>99565</v>
      </c>
      <c r="D16" s="19">
        <f>SUM(D17:D17)</f>
        <v>101525</v>
      </c>
    </row>
    <row r="17" spans="1:5" s="6" customFormat="1" ht="51.75" customHeight="1" x14ac:dyDescent="0.2">
      <c r="A17" s="17" t="s">
        <v>41</v>
      </c>
      <c r="B17" s="18" t="s">
        <v>42</v>
      </c>
      <c r="C17" s="20">
        <v>99565</v>
      </c>
      <c r="D17" s="20">
        <v>101525</v>
      </c>
    </row>
    <row r="18" spans="1:5" s="6" customFormat="1" ht="47.25" customHeight="1" x14ac:dyDescent="0.2">
      <c r="A18" s="21" t="s">
        <v>21</v>
      </c>
      <c r="B18" s="22" t="s">
        <v>15</v>
      </c>
      <c r="C18" s="23">
        <f>C19+C23+C27+C31+C35+C21+C33</f>
        <v>220480.8</v>
      </c>
      <c r="D18" s="23">
        <f>D19+D23+D27+D31+D35+D21+D34+D25+D29</f>
        <v>269196.5</v>
      </c>
    </row>
    <row r="19" spans="1:5" s="6" customFormat="1" ht="111.75" customHeight="1" x14ac:dyDescent="0.2">
      <c r="A19" s="24" t="s">
        <v>29</v>
      </c>
      <c r="B19" s="25" t="s">
        <v>30</v>
      </c>
      <c r="C19" s="19">
        <f>SUM(C20)</f>
        <v>53042</v>
      </c>
      <c r="D19" s="19">
        <f>SUM(D20)</f>
        <v>52437</v>
      </c>
    </row>
    <row r="20" spans="1:5" s="6" customFormat="1" ht="129.75" customHeight="1" x14ac:dyDescent="0.2">
      <c r="A20" s="24" t="s">
        <v>44</v>
      </c>
      <c r="B20" s="26" t="s">
        <v>43</v>
      </c>
      <c r="C20" s="27">
        <v>53042</v>
      </c>
      <c r="D20" s="27">
        <v>52437</v>
      </c>
      <c r="E20" s="7" t="s">
        <v>70</v>
      </c>
    </row>
    <row r="21" spans="1:5" s="6" customFormat="1" ht="93" customHeight="1" x14ac:dyDescent="0.2">
      <c r="A21" s="24" t="s">
        <v>78</v>
      </c>
      <c r="B21" s="25" t="s">
        <v>77</v>
      </c>
      <c r="C21" s="27">
        <f>C22</f>
        <v>1153.3</v>
      </c>
      <c r="D21" s="27">
        <f>D22</f>
        <v>1174.0999999999999</v>
      </c>
    </row>
    <row r="22" spans="1:5" s="6" customFormat="1" ht="93" customHeight="1" x14ac:dyDescent="0.2">
      <c r="A22" s="24" t="s">
        <v>75</v>
      </c>
      <c r="B22" s="25" t="s">
        <v>76</v>
      </c>
      <c r="C22" s="27">
        <v>1153.3</v>
      </c>
      <c r="D22" s="27">
        <v>1174.0999999999999</v>
      </c>
    </row>
    <row r="23" spans="1:5" s="6" customFormat="1" ht="78" customHeight="1" x14ac:dyDescent="0.2">
      <c r="A23" s="24" t="s">
        <v>38</v>
      </c>
      <c r="B23" s="25" t="s">
        <v>39</v>
      </c>
      <c r="C23" s="27">
        <f>C24</f>
        <v>2264</v>
      </c>
      <c r="D23" s="27">
        <f>D24</f>
        <v>2119</v>
      </c>
    </row>
    <row r="24" spans="1:5" s="6" customFormat="1" ht="81.75" customHeight="1" x14ac:dyDescent="0.2">
      <c r="A24" s="24" t="s">
        <v>46</v>
      </c>
      <c r="B24" s="25" t="s">
        <v>45</v>
      </c>
      <c r="C24" s="27">
        <v>2264</v>
      </c>
      <c r="D24" s="27">
        <v>2119</v>
      </c>
    </row>
    <row r="25" spans="1:5" s="6" customFormat="1" ht="100.5" customHeight="1" x14ac:dyDescent="0.2">
      <c r="A25" s="24" t="s">
        <v>90</v>
      </c>
      <c r="B25" s="28" t="s">
        <v>96</v>
      </c>
      <c r="C25" s="27">
        <f>C26</f>
        <v>0</v>
      </c>
      <c r="D25" s="27">
        <f>D26</f>
        <v>20026</v>
      </c>
    </row>
    <row r="26" spans="1:5" s="6" customFormat="1" ht="97.5" customHeight="1" x14ac:dyDescent="0.2">
      <c r="A26" s="24" t="s">
        <v>89</v>
      </c>
      <c r="B26" s="28" t="s">
        <v>94</v>
      </c>
      <c r="C26" s="27">
        <v>0</v>
      </c>
      <c r="D26" s="27">
        <v>20026</v>
      </c>
    </row>
    <row r="27" spans="1:5" s="6" customFormat="1" ht="49.5" customHeight="1" x14ac:dyDescent="0.2">
      <c r="A27" s="24" t="s">
        <v>36</v>
      </c>
      <c r="B27" s="25" t="s">
        <v>37</v>
      </c>
      <c r="C27" s="27">
        <f>SUM(C28)</f>
        <v>1206.58</v>
      </c>
      <c r="D27" s="27">
        <f>SUM(D28)</f>
        <v>1206.58</v>
      </c>
    </row>
    <row r="28" spans="1:5" s="6" customFormat="1" ht="46.5" customHeight="1" x14ac:dyDescent="0.2">
      <c r="A28" s="24" t="s">
        <v>48</v>
      </c>
      <c r="B28" s="25" t="s">
        <v>47</v>
      </c>
      <c r="C28" s="27">
        <v>1206.58</v>
      </c>
      <c r="D28" s="27">
        <v>1206.58</v>
      </c>
    </row>
    <row r="29" spans="1:5" s="6" customFormat="1" ht="46.5" customHeight="1" x14ac:dyDescent="0.2">
      <c r="A29" s="24" t="s">
        <v>92</v>
      </c>
      <c r="B29" s="25" t="s">
        <v>95</v>
      </c>
      <c r="C29" s="27">
        <f>C30</f>
        <v>0</v>
      </c>
      <c r="D29" s="27">
        <f>D30</f>
        <v>30407.200000000001</v>
      </c>
    </row>
    <row r="30" spans="1:5" s="6" customFormat="1" ht="46.5" customHeight="1" x14ac:dyDescent="0.2">
      <c r="A30" s="24" t="s">
        <v>91</v>
      </c>
      <c r="B30" s="29" t="s">
        <v>95</v>
      </c>
      <c r="C30" s="27">
        <v>0</v>
      </c>
      <c r="D30" s="27">
        <v>30407.200000000001</v>
      </c>
    </row>
    <row r="31" spans="1:5" s="6" customFormat="1" ht="33" customHeight="1" x14ac:dyDescent="0.2">
      <c r="A31" s="24" t="s">
        <v>34</v>
      </c>
      <c r="B31" s="25" t="s">
        <v>35</v>
      </c>
      <c r="C31" s="27">
        <f>C32</f>
        <v>72.5</v>
      </c>
      <c r="D31" s="27">
        <f>D32</f>
        <v>75.2</v>
      </c>
    </row>
    <row r="32" spans="1:5" s="7" customFormat="1" ht="35.25" customHeight="1" x14ac:dyDescent="0.2">
      <c r="A32" s="24" t="s">
        <v>50</v>
      </c>
      <c r="B32" s="25" t="s">
        <v>49</v>
      </c>
      <c r="C32" s="27">
        <v>72.5</v>
      </c>
      <c r="D32" s="27">
        <v>75.2</v>
      </c>
      <c r="E32" s="7" t="s">
        <v>70</v>
      </c>
    </row>
    <row r="33" spans="1:10" s="6" customFormat="1" ht="37.5" customHeight="1" x14ac:dyDescent="0.2">
      <c r="A33" s="24" t="s">
        <v>103</v>
      </c>
      <c r="B33" s="30" t="s">
        <v>85</v>
      </c>
      <c r="C33" s="27">
        <f>C34</f>
        <v>3000</v>
      </c>
      <c r="D33" s="27">
        <f>D34</f>
        <v>3000</v>
      </c>
    </row>
    <row r="34" spans="1:10" s="6" customFormat="1" ht="47.25" customHeight="1" x14ac:dyDescent="0.25">
      <c r="A34" s="24" t="s">
        <v>83</v>
      </c>
      <c r="B34" s="31" t="s">
        <v>84</v>
      </c>
      <c r="C34" s="27">
        <v>3000</v>
      </c>
      <c r="D34" s="27">
        <v>3000</v>
      </c>
    </row>
    <row r="35" spans="1:10" s="6" customFormat="1" ht="15.75" x14ac:dyDescent="0.2">
      <c r="A35" s="17" t="s">
        <v>22</v>
      </c>
      <c r="B35" s="18" t="s">
        <v>16</v>
      </c>
      <c r="C35" s="19">
        <f>SUM(C36:C38)</f>
        <v>159742.41999999998</v>
      </c>
      <c r="D35" s="19">
        <f>SUM(D36:D38)</f>
        <v>158751.41999999998</v>
      </c>
    </row>
    <row r="36" spans="1:10" s="6" customFormat="1" ht="30" customHeight="1" x14ac:dyDescent="0.2">
      <c r="A36" s="17" t="s">
        <v>51</v>
      </c>
      <c r="B36" s="18" t="s">
        <v>54</v>
      </c>
      <c r="C36" s="19">
        <v>981.08</v>
      </c>
      <c r="D36" s="19">
        <v>981.08</v>
      </c>
      <c r="E36" s="7" t="s">
        <v>70</v>
      </c>
      <c r="F36" s="7" t="s">
        <v>70</v>
      </c>
      <c r="H36" s="7" t="s">
        <v>70</v>
      </c>
    </row>
    <row r="37" spans="1:10" s="6" customFormat="1" ht="30.75" customHeight="1" x14ac:dyDescent="0.2">
      <c r="A37" s="17" t="s">
        <v>52</v>
      </c>
      <c r="B37" s="18" t="s">
        <v>54</v>
      </c>
      <c r="C37" s="19">
        <v>156639.98000000001</v>
      </c>
      <c r="D37" s="19">
        <v>156545.78</v>
      </c>
      <c r="E37" s="7" t="s">
        <v>70</v>
      </c>
      <c r="F37" s="7" t="s">
        <v>70</v>
      </c>
      <c r="H37" s="7" t="s">
        <v>70</v>
      </c>
      <c r="I37" s="7" t="s">
        <v>70</v>
      </c>
    </row>
    <row r="38" spans="1:10" s="6" customFormat="1" ht="30.75" customHeight="1" x14ac:dyDescent="0.2">
      <c r="A38" s="17" t="s">
        <v>53</v>
      </c>
      <c r="B38" s="18" t="s">
        <v>54</v>
      </c>
      <c r="C38" s="19">
        <v>2121.36</v>
      </c>
      <c r="D38" s="19">
        <v>1224.56</v>
      </c>
      <c r="E38" s="7" t="s">
        <v>70</v>
      </c>
      <c r="F38" s="7" t="s">
        <v>70</v>
      </c>
      <c r="H38" s="7" t="s">
        <v>70</v>
      </c>
      <c r="I38" s="7" t="s">
        <v>70</v>
      </c>
    </row>
    <row r="39" spans="1:10" s="6" customFormat="1" ht="32.25" customHeight="1" x14ac:dyDescent="0.2">
      <c r="A39" s="21" t="s">
        <v>23</v>
      </c>
      <c r="B39" s="22" t="s">
        <v>33</v>
      </c>
      <c r="C39" s="23">
        <f>SUM(C40,C45,C47,C51,C53,C49)</f>
        <v>180396.5</v>
      </c>
      <c r="D39" s="23">
        <f>SUM(D40,D45,D47,D51,D53,D50)</f>
        <v>180872.67999999996</v>
      </c>
    </row>
    <row r="40" spans="1:10" s="6" customFormat="1" ht="47.25" x14ac:dyDescent="0.2">
      <c r="A40" s="17" t="s">
        <v>24</v>
      </c>
      <c r="B40" s="18" t="s">
        <v>7</v>
      </c>
      <c r="C40" s="19">
        <f>SUM(C41:C44)</f>
        <v>16619</v>
      </c>
      <c r="D40" s="19">
        <f>SUM(D41:D44)</f>
        <v>17077.099999999999</v>
      </c>
    </row>
    <row r="41" spans="1:10" s="6" customFormat="1" ht="47.25" customHeight="1" x14ac:dyDescent="0.2">
      <c r="A41" s="17" t="s">
        <v>56</v>
      </c>
      <c r="B41" s="18" t="s">
        <v>55</v>
      </c>
      <c r="C41" s="19">
        <v>792</v>
      </c>
      <c r="D41" s="19">
        <v>792</v>
      </c>
      <c r="E41" s="7"/>
      <c r="F41" s="7" t="s">
        <v>70</v>
      </c>
    </row>
    <row r="42" spans="1:10" s="6" customFormat="1" ht="47.25" x14ac:dyDescent="0.2">
      <c r="A42" s="17" t="s">
        <v>57</v>
      </c>
      <c r="B42" s="18" t="s">
        <v>55</v>
      </c>
      <c r="C42" s="19">
        <v>780.1</v>
      </c>
      <c r="D42" s="19">
        <v>780.1</v>
      </c>
      <c r="E42" s="7" t="s">
        <v>70</v>
      </c>
      <c r="F42" s="7" t="s">
        <v>70</v>
      </c>
      <c r="G42" s="7" t="s">
        <v>70</v>
      </c>
      <c r="H42" s="7" t="s">
        <v>70</v>
      </c>
      <c r="I42" s="7" t="s">
        <v>70</v>
      </c>
    </row>
    <row r="43" spans="1:10" s="6" customFormat="1" ht="47.25" x14ac:dyDescent="0.2">
      <c r="A43" s="17" t="s">
        <v>58</v>
      </c>
      <c r="B43" s="18" t="s">
        <v>55</v>
      </c>
      <c r="C43" s="19">
        <v>9747</v>
      </c>
      <c r="D43" s="19">
        <v>10205</v>
      </c>
      <c r="E43" s="7"/>
      <c r="F43" s="7" t="s">
        <v>70</v>
      </c>
    </row>
    <row r="44" spans="1:10" s="7" customFormat="1" ht="46.5" customHeight="1" x14ac:dyDescent="0.2">
      <c r="A44" s="17" t="s">
        <v>59</v>
      </c>
      <c r="B44" s="18" t="s">
        <v>55</v>
      </c>
      <c r="C44" s="19">
        <v>5299.9</v>
      </c>
      <c r="D44" s="19">
        <v>5300</v>
      </c>
      <c r="E44" s="7" t="s">
        <v>70</v>
      </c>
      <c r="F44" s="7" t="s">
        <v>70</v>
      </c>
      <c r="G44" s="7" t="s">
        <v>70</v>
      </c>
      <c r="H44" s="7" t="s">
        <v>70</v>
      </c>
      <c r="I44" s="7" t="s">
        <v>70</v>
      </c>
      <c r="J44" s="7" t="s">
        <v>70</v>
      </c>
    </row>
    <row r="45" spans="1:10" s="6" customFormat="1" ht="66" customHeight="1" x14ac:dyDescent="0.2">
      <c r="A45" s="17" t="s">
        <v>25</v>
      </c>
      <c r="B45" s="18" t="s">
        <v>80</v>
      </c>
      <c r="C45" s="19">
        <f>SUM(C46)</f>
        <v>5378</v>
      </c>
      <c r="D45" s="19">
        <f>D46</f>
        <v>5378</v>
      </c>
    </row>
    <row r="46" spans="1:10" s="6" customFormat="1" ht="85.5" customHeight="1" x14ac:dyDescent="0.2">
      <c r="A46" s="17" t="s">
        <v>61</v>
      </c>
      <c r="B46" s="18" t="s">
        <v>60</v>
      </c>
      <c r="C46" s="19">
        <v>5378</v>
      </c>
      <c r="D46" s="19">
        <v>5378</v>
      </c>
      <c r="E46" s="7" t="s">
        <v>70</v>
      </c>
      <c r="F46" s="7" t="s">
        <v>70</v>
      </c>
    </row>
    <row r="47" spans="1:10" s="6" customFormat="1" ht="94.5" x14ac:dyDescent="0.2">
      <c r="A47" s="17" t="s">
        <v>26</v>
      </c>
      <c r="B47" s="18" t="s">
        <v>12</v>
      </c>
      <c r="C47" s="19">
        <f>SUM(C48)</f>
        <v>3817</v>
      </c>
      <c r="D47" s="19">
        <f>SUM(D48)</f>
        <v>3817</v>
      </c>
    </row>
    <row r="48" spans="1:10" s="6" customFormat="1" ht="112.5" customHeight="1" x14ac:dyDescent="0.2">
      <c r="A48" s="17" t="s">
        <v>63</v>
      </c>
      <c r="B48" s="18" t="s">
        <v>62</v>
      </c>
      <c r="C48" s="19">
        <v>3817</v>
      </c>
      <c r="D48" s="19">
        <v>3817</v>
      </c>
      <c r="E48" s="7" t="s">
        <v>70</v>
      </c>
      <c r="F48" s="7" t="s">
        <v>70</v>
      </c>
    </row>
    <row r="49" spans="1:9" s="6" customFormat="1" ht="67.5" customHeight="1" x14ac:dyDescent="0.2">
      <c r="A49" s="17" t="s">
        <v>72</v>
      </c>
      <c r="B49" s="18" t="s">
        <v>73</v>
      </c>
      <c r="C49" s="19">
        <f>C50</f>
        <v>1007.56</v>
      </c>
      <c r="D49" s="19">
        <f>D50</f>
        <v>1043.46</v>
      </c>
    </row>
    <row r="50" spans="1:9" s="6" customFormat="1" ht="63" customHeight="1" x14ac:dyDescent="0.2">
      <c r="A50" s="17" t="s">
        <v>71</v>
      </c>
      <c r="B50" s="18" t="s">
        <v>73</v>
      </c>
      <c r="C50" s="19">
        <v>1007.56</v>
      </c>
      <c r="D50" s="19">
        <v>1043.46</v>
      </c>
    </row>
    <row r="51" spans="1:9" s="6" customFormat="1" ht="78" customHeight="1" x14ac:dyDescent="0.2">
      <c r="A51" s="17" t="s">
        <v>31</v>
      </c>
      <c r="B51" s="18" t="s">
        <v>32</v>
      </c>
      <c r="C51" s="19">
        <f>SUM(C52)</f>
        <v>23.64</v>
      </c>
      <c r="D51" s="19">
        <f>SUM(D52)</f>
        <v>5.82</v>
      </c>
    </row>
    <row r="52" spans="1:9" s="6" customFormat="1" ht="83.25" customHeight="1" x14ac:dyDescent="0.2">
      <c r="A52" s="17" t="s">
        <v>65</v>
      </c>
      <c r="B52" s="18" t="s">
        <v>64</v>
      </c>
      <c r="C52" s="19">
        <v>23.64</v>
      </c>
      <c r="D52" s="19">
        <v>5.82</v>
      </c>
    </row>
    <row r="53" spans="1:9" s="6" customFormat="1" ht="15.75" x14ac:dyDescent="0.2">
      <c r="A53" s="17" t="s">
        <v>27</v>
      </c>
      <c r="B53" s="18" t="s">
        <v>10</v>
      </c>
      <c r="C53" s="19">
        <f>SUM(C54:C54)</f>
        <v>153551.29999999999</v>
      </c>
      <c r="D53" s="19">
        <f>SUM(D54:D54)</f>
        <v>153551.29999999999</v>
      </c>
    </row>
    <row r="54" spans="1:9" s="6" customFormat="1" ht="31.5" customHeight="1" x14ac:dyDescent="0.2">
      <c r="A54" s="17" t="s">
        <v>67</v>
      </c>
      <c r="B54" s="18" t="s">
        <v>66</v>
      </c>
      <c r="C54" s="19">
        <v>153551.29999999999</v>
      </c>
      <c r="D54" s="19">
        <v>153551.29999999999</v>
      </c>
      <c r="E54" s="7" t="s">
        <v>70</v>
      </c>
      <c r="F54" s="7" t="s">
        <v>70</v>
      </c>
      <c r="G54" s="7" t="s">
        <v>70</v>
      </c>
      <c r="H54" s="7" t="s">
        <v>70</v>
      </c>
      <c r="I54" s="7" t="s">
        <v>70</v>
      </c>
    </row>
    <row r="55" spans="1:9" s="6" customFormat="1" ht="15.75" x14ac:dyDescent="0.2">
      <c r="A55" s="32" t="s">
        <v>28</v>
      </c>
      <c r="B55" s="33" t="s">
        <v>18</v>
      </c>
      <c r="C55" s="34">
        <f>C58+C60+C56</f>
        <v>16342.1</v>
      </c>
      <c r="D55" s="34">
        <f>D58+D60+D56</f>
        <v>16342.1</v>
      </c>
    </row>
    <row r="56" spans="1:9" s="6" customFormat="1" ht="157.5" x14ac:dyDescent="0.2">
      <c r="A56" s="35" t="s">
        <v>98</v>
      </c>
      <c r="B56" s="36" t="s">
        <v>81</v>
      </c>
      <c r="C56" s="37">
        <f>C57</f>
        <v>629</v>
      </c>
      <c r="D56" s="37">
        <f>D57</f>
        <v>629</v>
      </c>
    </row>
    <row r="57" spans="1:9" s="6" customFormat="1" ht="220.5" x14ac:dyDescent="0.2">
      <c r="A57" s="35" t="s">
        <v>93</v>
      </c>
      <c r="B57" s="28" t="s">
        <v>97</v>
      </c>
      <c r="C57" s="37">
        <v>629</v>
      </c>
      <c r="D57" s="37">
        <v>629</v>
      </c>
    </row>
    <row r="58" spans="1:9" s="6" customFormat="1" ht="158.25" customHeight="1" x14ac:dyDescent="0.2">
      <c r="A58" s="35" t="s">
        <v>40</v>
      </c>
      <c r="B58" s="36" t="s">
        <v>81</v>
      </c>
      <c r="C58" s="37">
        <f>C59</f>
        <v>14913.1</v>
      </c>
      <c r="D58" s="37">
        <f>D59</f>
        <v>14913.1</v>
      </c>
    </row>
    <row r="59" spans="1:9" s="6" customFormat="1" ht="175.5" customHeight="1" x14ac:dyDescent="0.2">
      <c r="A59" s="35" t="s">
        <v>68</v>
      </c>
      <c r="B59" s="36" t="s">
        <v>79</v>
      </c>
      <c r="C59" s="37">
        <v>14913.1</v>
      </c>
      <c r="D59" s="37">
        <v>14913.1</v>
      </c>
    </row>
    <row r="60" spans="1:9" s="6" customFormat="1" ht="36.75" customHeight="1" x14ac:dyDescent="0.2">
      <c r="A60" s="35" t="s">
        <v>99</v>
      </c>
      <c r="B60" s="36" t="s">
        <v>87</v>
      </c>
      <c r="C60" s="37">
        <f>C61</f>
        <v>800</v>
      </c>
      <c r="D60" s="37">
        <f>D61</f>
        <v>800</v>
      </c>
    </row>
    <row r="61" spans="1:9" s="6" customFormat="1" ht="37.9" customHeight="1" x14ac:dyDescent="0.2">
      <c r="A61" s="35" t="s">
        <v>86</v>
      </c>
      <c r="B61" s="38" t="s">
        <v>88</v>
      </c>
      <c r="C61" s="37">
        <v>800</v>
      </c>
      <c r="D61" s="37">
        <v>800</v>
      </c>
    </row>
    <row r="62" spans="1:9" s="1" customFormat="1" ht="15.75" x14ac:dyDescent="0.2">
      <c r="A62" s="40" t="s">
        <v>1</v>
      </c>
      <c r="B62" s="41"/>
      <c r="C62" s="15">
        <f>C12+C13</f>
        <v>672929.39999999991</v>
      </c>
      <c r="D62" s="15">
        <f>D12+D13</f>
        <v>735373.87999999989</v>
      </c>
    </row>
    <row r="63" spans="1:9" x14ac:dyDescent="0.2">
      <c r="A63" s="2"/>
      <c r="B63" s="2"/>
    </row>
    <row r="64" spans="1:9" ht="33.75" customHeight="1" x14ac:dyDescent="0.2"/>
    <row r="65" ht="32.25" customHeight="1" x14ac:dyDescent="0.2"/>
  </sheetData>
  <mergeCells count="9">
    <mergeCell ref="A62:B62"/>
    <mergeCell ref="A3:C3"/>
    <mergeCell ref="A8:C8"/>
    <mergeCell ref="C10:D10"/>
    <mergeCell ref="B10:B11"/>
    <mergeCell ref="A10:A11"/>
    <mergeCell ref="A5:D5"/>
    <mergeCell ref="A4:D4"/>
    <mergeCell ref="A9:D9"/>
  </mergeCells>
  <phoneticPr fontId="4" type="noConversion"/>
  <pageMargins left="0.98425196850393704" right="0.23622047244094491" top="0.6692913385826772" bottom="0.43307086614173229" header="0.39370078740157483" footer="0.31496062992125984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МО!Print_Titles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Шарапова</dc:creator>
  <cp:lastModifiedBy>User</cp:lastModifiedBy>
  <cp:lastPrinted>2025-02-14T10:33:27Z</cp:lastPrinted>
  <dcterms:created xsi:type="dcterms:W3CDTF">2007-08-16T08:53:24Z</dcterms:created>
  <dcterms:modified xsi:type="dcterms:W3CDTF">2025-06-19T06:09:48Z</dcterms:modified>
</cp:coreProperties>
</file>