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Мои документы\Дума\Дума на 2025-2027 годы по бюджету\Дума от июня\"/>
    </mc:Choice>
  </mc:AlternateContent>
  <xr:revisionPtr revIDLastSave="0" documentId="13_ncr:1_{97D9044C-E420-4336-8960-54606FD02DA0}" xr6:coauthVersionLast="47" xr6:coauthVersionMax="47" xr10:uidLastSave="{00000000-0000-0000-0000-000000000000}"/>
  <bookViews>
    <workbookView xWindow="-120" yWindow="-120" windowWidth="24240" windowHeight="12825" xr2:uid="{00000000-000D-0000-FFFF-FFFF00000000}"/>
  </bookViews>
  <sheets>
    <sheet name="МО" sheetId="2" r:id="rId1"/>
  </sheets>
  <definedNames>
    <definedName name="Print_Titles" localSheetId="0">МО!$10:$10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2" l="1"/>
  <c r="C71" i="2" s="1"/>
  <c r="C68" i="2"/>
  <c r="C67" i="2" s="1"/>
  <c r="C34" i="2"/>
  <c r="C61" i="2"/>
  <c r="C24" i="2"/>
  <c r="C57" i="2"/>
  <c r="C65" i="2"/>
  <c r="C64" i="2" s="1"/>
  <c r="C32" i="2"/>
  <c r="C30" i="2"/>
  <c r="C18" i="2"/>
  <c r="C20" i="2"/>
  <c r="C36" i="2"/>
  <c r="C50" i="2"/>
  <c r="C52" i="2"/>
  <c r="C54" i="2"/>
  <c r="C59" i="2"/>
  <c r="C41" i="2"/>
  <c r="C46" i="2"/>
  <c r="C15" i="2"/>
  <c r="C14" i="2" s="1"/>
  <c r="C22" i="2"/>
  <c r="C26" i="2"/>
  <c r="C28" i="2"/>
  <c r="C48" i="2"/>
  <c r="C17" i="2" l="1"/>
  <c r="C56" i="2"/>
  <c r="C40" i="2"/>
  <c r="C13" i="2" l="1"/>
  <c r="C12" i="2" s="1"/>
  <c r="C74" i="2" l="1"/>
</calcChain>
</file>

<file path=xl/sharedStrings.xml><?xml version="1.0" encoding="utf-8"?>
<sst xmlns="http://schemas.openxmlformats.org/spreadsheetml/2006/main" count="166" uniqueCount="131">
  <si>
    <t>Дотации на выравнивание бюджетной обеспеченности</t>
  </si>
  <si>
    <t>ВСЕГО ДОХОДОВ</t>
  </si>
  <si>
    <t>Код бюджетной классификации</t>
  </si>
  <si>
    <t>000 1 00 00000 00 0000 000</t>
  </si>
  <si>
    <t>000 2 00 00000 00 0000 000</t>
  </si>
  <si>
    <t>БЕЗВОЗМЕЗДНЫЕ ПОСТУПЛЕНИЯ</t>
  </si>
  <si>
    <t>000 2 02 00000 00 0000 000</t>
  </si>
  <si>
    <t>Субвенции местным бюджетам на выполнение передаваемых полномочий субъектов Российской Федерации</t>
  </si>
  <si>
    <t>Сумма              (тыс. рублей)</t>
  </si>
  <si>
    <t>Наименование дохода</t>
  </si>
  <si>
    <t>НАЛОГОВЫЕ И НЕНАЛОГОВЫЕ ДОХОДЫ</t>
  </si>
  <si>
    <t>Прочие субвенции</t>
  </si>
  <si>
    <t>ОБЪЕМЫ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</si>
  <si>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</si>
  <si>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                  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</si>
  <si>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</si>
  <si>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</si>
  <si>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Прочие субсидии</t>
  </si>
  <si>
    <t xml:space="preserve">Дотации бюджетам бюджетной системы Российской Федерации </t>
  </si>
  <si>
    <t>Иные межбюджетные трансферты</t>
  </si>
  <si>
    <t xml:space="preserve">Прочие межбюджетные трансферты, передаваемые бюджетам
</t>
  </si>
  <si>
    <t>000 2 02 10000 00 0000 150</t>
  </si>
  <si>
    <t>000 2 02 15001 00 0000 150</t>
  </si>
  <si>
    <t>000 2 02 20000 00 0000 150</t>
  </si>
  <si>
    <t>000 2 02 29999 00 0000 150</t>
  </si>
  <si>
    <t>000 2 02 30000 00 0000 150</t>
  </si>
  <si>
    <t>000 2 02 30024 00 0000 150</t>
  </si>
  <si>
    <t>000 2 02 30027 00 0000 150</t>
  </si>
  <si>
    <t>000 2 02 30029 00 0000 150</t>
  </si>
  <si>
    <t>000 2 02 39999 00 0000 150</t>
  </si>
  <si>
    <t>000 2 02 40000 00 0000 150</t>
  </si>
  <si>
    <t>000 2 02 49999 00 0000 150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</si>
  <si>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</si>
  <si>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</si>
  <si>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</si>
  <si>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</si>
  <si>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бюджетной системы Российской Федерации</t>
  </si>
  <si>
    <t>000 2 02 25519 00 0000 150</t>
  </si>
  <si>
    <t>Субсидия бюджетам на поддержку отрасли культуры</t>
  </si>
  <si>
    <t>000 2 02 25497 00 0000 150</t>
  </si>
  <si>
    <t>Субсидии бюджетам на реализацию мероприятий по обеспечению жильем молодых семей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</si>
  <si>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</si>
  <si>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</si>
  <si>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000 2 02 45303 00 0000 150</t>
  </si>
  <si>
    <t>912 2 02 15001 14 0000 150</t>
  </si>
  <si>
    <t xml:space="preserve">Дотации бюджетам муниципальных округов на выравнивание бюджетной обеспеченности из бюджета субъекта Российской Федерации
 </t>
  </si>
  <si>
    <t xml:space="preserve">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</si>
  <si>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936 2 02 20216 14 0000 150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</si>
  <si>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</si>
  <si>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903 2 02 25304 14 0000 150</t>
  </si>
  <si>
    <t>Субсидии бюджетам муниципальных округов на реализацию мероприятий по обеспечению жильем молодых семей</t>
  </si>
  <si>
    <t>936 2 02 25497 14 0000 150</t>
  </si>
  <si>
    <t>Субсидии бюджетам муниципальных округов на поддержку отрасли культуры</t>
  </si>
  <si>
    <t>902 2 02 25519 14 0000 150</t>
  </si>
  <si>
    <t>903 2 02 29999 14 0000 150</t>
  </si>
  <si>
    <t>912 2 02 29999 14 0000 150</t>
  </si>
  <si>
    <t>936 2 02 29999 14 0000 150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</si>
  <si>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</si>
  <si>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</t>
  </si>
  <si>
    <t>902 2 02 30024 14 0000 150</t>
  </si>
  <si>
    <t>903 2 02 30024 14 0000 150</t>
  </si>
  <si>
    <t>912 2 02 30024 14 0000 150</t>
  </si>
  <si>
    <t>936 2 02 30024 14 0000 150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</si>
  <si>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</si>
  <si>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903 2 02 30027 14 0000 150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</si>
  <si>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</si>
  <si>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903 2 02 30029 14 0000 150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</si>
  <si>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</si>
  <si>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936 2 02 35120 14 0000 150</t>
  </si>
  <si>
    <t>Прочие субвенции бюджетам муниципальных округов</t>
  </si>
  <si>
    <t>903 2 02 39999 14 0000 150</t>
  </si>
  <si>
    <t>903 2 02 45303 14 0000 150</t>
  </si>
  <si>
    <t>Прочие межбюджетные трансферты, передаваемые бюджетам муниципальных округов</t>
  </si>
  <si>
    <t>903 2 02 49999 14 0000 150</t>
  </si>
  <si>
    <t xml:space="preserve"> </t>
  </si>
  <si>
    <t xml:space="preserve">  </t>
  </si>
  <si>
    <t>936 2 02 35118 14 0000 150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</si>
  <si>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</si>
  <si>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</si>
  <si>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
 </t>
  </si>
  <si>
    <t>903 2 02 25179 14 0000 150</t>
  </si>
  <si>
    <t>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</si>
  <si>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</si>
  <si>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000 2 02 25179 00 0000 150</t>
  </si>
  <si>
    <t xml:space="preserve">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</si>
  <si>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</si>
  <si>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</si>
  <si>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                              Приложение №4</t>
  </si>
  <si>
    <t xml:space="preserve">                                                  к   решению Думы Афанасьевского         </t>
  </si>
  <si>
    <t>поступления налоговых и неналоговых доходов общей суммой, объемы безвозмездных поступлений по подстатьям классификации доходов бюджетов, прогнозируемые на 2025 год</t>
  </si>
  <si>
    <t>936 2 02 25555 14 0000 150</t>
  </si>
  <si>
    <t>Субсидии бюджетам на реализацию программ формирования современной городской среды</t>
  </si>
  <si>
    <t>Субсидии бюджетам муниципальных округов на реализацию программ формирования современной городской среды</t>
  </si>
  <si>
    <t>936 2 02 49999 14 0000 150</t>
  </si>
  <si>
    <t>903 2 02 25576 14 0000 150</t>
  </si>
  <si>
    <t>000 2 02 25576 00 0000 150</t>
  </si>
  <si>
    <t>Субсидии бюджетам муниципальных округов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</si>
  <si>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</si>
  <si>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>903 2 07 04050 14 0000 150</t>
  </si>
  <si>
    <t>Прочие безвозмездные поступления в бюджеты муниципальных округов</t>
  </si>
  <si>
    <t>000 2 07 04000 14 0000 150</t>
  </si>
  <si>
    <t>000 2 07 00000 00 0000 000</t>
  </si>
  <si>
    <t>ПРОЧИЕ БЕЗВОЗМЕЗДНЫЕ ПОСТУПЛЕНИЯ</t>
  </si>
  <si>
    <t>Прочие безвозмездные поступления от негосударственных организаций в бюджеты муниципальных округов</t>
  </si>
  <si>
    <t>Безвозмездные поступления от негосударственных организаций в бюджеты муниципальных округов</t>
  </si>
  <si>
    <t>БЕЗВОЗМЕЗДНЫЕ ПОСТУПЛЕНИЯ ОТ НЕГОСУДАРСТВЕННЫХ ОРГАНИЗАЦИЙ</t>
  </si>
  <si>
    <t>000 2 04 04000 14 0000 150</t>
  </si>
  <si>
    <t>000 2 04 00000 00 0000 000</t>
  </si>
  <si>
    <t>903 2 02 45050 14 0000 150</t>
  </si>
  <si>
    <t>000 2 02 45050 00 0000 150</t>
  </si>
  <si>
    <t>Межбюджетные трансферты, передаваемые бюджетам на обеспечение выплат ежемесячного 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</si>
  <si>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000 2 02 25348 00 0000 150</t>
  </si>
  <si>
    <t>Субсидии бюджетам на модернизацию региональных и муниципальных библиотек</t>
  </si>
  <si>
    <t>903 2 04 04099 14 0000 150</t>
  </si>
  <si>
    <t xml:space="preserve"> Межбюджетные трансферты, передаваемые бюджетам муниципальных округов на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Байканура и федеральной территории "Сириус", муниципальных общеобразовательных организаций и профессиональных образовательных организаций</t>
  </si>
  <si>
    <t>Субсидии бюджетам муниципальных округов на модернизацию региональных и муниципальных библиотек</t>
  </si>
  <si>
    <t>902 2 02 25348 14 0000 150</t>
  </si>
  <si>
    <t>000 2 02 25555 00 0000 150</t>
  </si>
  <si>
    <t xml:space="preserve">                                                  муниципального округа от 18.06.2025 №27/1</t>
  </si>
  <si>
    <t>936 2 02 25599 14 0000 150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</si>
  <si>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</si>
  <si>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000 2 02 25599 00 0000 150</t>
  </si>
  <si>
    <t>Субсидии бюджетам на подготовку проектов межевания земельных участков и на проведение кадастровых работ</t>
  </si>
  <si>
    <t>936 2 07 04050 14 0000 150</t>
  </si>
  <si>
    <t>903 2 19 25750 14 0000 150</t>
  </si>
  <si>
    <t>Возврат остатков субсидий на реализацию мероприятий по модернизации школьных систем образования из бюджетов муниципальных округов</t>
  </si>
  <si>
    <t>000 2 19 00000 14 0000 150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</si>
  <si>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</si>
  <si>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000 2 19 00000 00 0000 150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</si>
  <si>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</si>
  <si>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              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</si>
</sst>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color theme="1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1">
      <alignment horizontal="left" wrapText="1" indent="1"/>
    </xf>
    <xf numFmtId="0" fontId="14" fillId="0" borderId="2">
      <alignment horizontal="center" shrinkToFit="1"/>
    </xf>
    <xf numFmtId="0" fontId="1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1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left" vertical="top" wrapText="1"/>
    </xf>
    <xf numFmtId="165" fontId="8" fillId="0" borderId="2" xfId="0" applyNumberFormat="1" applyFont="1" applyFill="1" applyBorder="1" applyAlignment="1">
      <alignment horizontal="justify" vertical="justify" wrapText="1"/>
    </xf>
    <xf numFmtId="0" fontId="15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top"/>
    </xf>
    <xf numFmtId="4" fontId="16" fillId="0" borderId="2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165" fontId="7" fillId="2" borderId="2" xfId="0" applyNumberFormat="1" applyFont="1" applyFill="1" applyBorder="1" applyAlignment="1">
      <alignment horizontal="left" vertical="top" wrapText="1"/>
    </xf>
    <xf numFmtId="165" fontId="7" fillId="2" borderId="2" xfId="0" applyNumberFormat="1" applyFont="1" applyFill="1" applyBorder="1" applyAlignment="1">
      <alignment horizontal="justify" vertical="justify" wrapText="1"/>
    </xf>
    <xf numFmtId="0" fontId="0" fillId="2" borderId="0" xfId="0" applyFont="1" applyFill="1" applyAlignment="1">
      <alignment vertical="top"/>
    </xf>
    <xf numFmtId="165" fontId="15" fillId="2" borderId="2" xfId="0" applyNumberFormat="1" applyFont="1" applyFill="1" applyBorder="1" applyAlignment="1">
      <alignment horizontal="left" vertical="top" wrapText="1"/>
    </xf>
    <xf numFmtId="165" fontId="15" fillId="2" borderId="2" xfId="1" applyNumberFormat="1" applyFont="1" applyFill="1" applyBorder="1" applyAlignment="1" applyProtection="1">
      <alignment horizontal="justify" vertical="justify" wrapText="1"/>
    </xf>
    <xf numFmtId="4" fontId="16" fillId="2" borderId="2" xfId="0" applyNumberFormat="1" applyFont="1" applyFill="1" applyBorder="1" applyAlignment="1">
      <alignment horizontal="right" vertical="top"/>
    </xf>
    <xf numFmtId="4" fontId="17" fillId="2" borderId="2" xfId="0" applyNumberFormat="1" applyFont="1" applyFill="1" applyBorder="1" applyAlignment="1">
      <alignment horizontal="right" vertical="top"/>
    </xf>
    <xf numFmtId="165" fontId="8" fillId="2" borderId="2" xfId="0" applyNumberFormat="1" applyFont="1" applyFill="1" applyBorder="1" applyAlignment="1">
      <alignment horizontal="left" vertical="top" wrapText="1"/>
    </xf>
    <xf numFmtId="165" fontId="10" fillId="2" borderId="2" xfId="0" applyNumberFormat="1" applyFont="1" applyFill="1" applyBorder="1" applyAlignment="1">
      <alignment horizontal="left" vertical="top" wrapText="1"/>
    </xf>
    <xf numFmtId="165" fontId="10" fillId="2" borderId="2" xfId="0" applyNumberFormat="1" applyFont="1" applyFill="1" applyBorder="1" applyAlignment="1">
      <alignment horizontal="justify" vertical="justify" wrapText="1"/>
    </xf>
    <xf numFmtId="165" fontId="15" fillId="2" borderId="3" xfId="0" applyNumberFormat="1" applyFont="1" applyFill="1" applyBorder="1" applyAlignment="1">
      <alignment horizontal="left" vertical="top" wrapText="1"/>
    </xf>
    <xf numFmtId="165" fontId="15" fillId="2" borderId="3" xfId="0" applyNumberFormat="1" applyFont="1" applyFill="1" applyBorder="1" applyAlignment="1">
      <alignment horizontal="justify" vertical="justify" wrapText="1"/>
    </xf>
    <xf numFmtId="4" fontId="16" fillId="2" borderId="3" xfId="0" applyNumberFormat="1" applyFont="1" applyFill="1" applyBorder="1" applyAlignment="1">
      <alignment horizontal="right" vertical="top"/>
    </xf>
    <xf numFmtId="165" fontId="10" fillId="2" borderId="3" xfId="0" applyNumberFormat="1" applyFont="1" applyFill="1" applyBorder="1" applyAlignment="1">
      <alignment horizontal="left" vertical="top" wrapText="1"/>
    </xf>
    <xf numFmtId="165" fontId="10" fillId="2" borderId="3" xfId="0" applyNumberFormat="1" applyFont="1" applyFill="1" applyBorder="1" applyAlignment="1">
      <alignment horizontal="justify" vertical="justify" wrapText="1"/>
    </xf>
    <xf numFmtId="4" fontId="17" fillId="2" borderId="3" xfId="0" applyNumberFormat="1" applyFont="1" applyFill="1" applyBorder="1" applyAlignment="1">
      <alignment horizontal="right" vertical="top"/>
    </xf>
    <xf numFmtId="165" fontId="10" fillId="2" borderId="3" xfId="0" applyNumberFormat="1" applyFont="1" applyFill="1" applyBorder="1" applyAlignment="1">
      <alignment horizontal="justify" vertical="top" wrapText="1"/>
    </xf>
    <xf numFmtId="0" fontId="20" fillId="2" borderId="0" xfId="0" applyFont="1" applyFill="1" applyAlignment="1">
      <alignment vertical="top"/>
    </xf>
    <xf numFmtId="4" fontId="10" fillId="2" borderId="2" xfId="0" applyNumberFormat="1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justify" vertical="center" wrapText="1"/>
    </xf>
    <xf numFmtId="4" fontId="10" fillId="2" borderId="2" xfId="4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justify" vertical="top" wrapText="1"/>
    </xf>
    <xf numFmtId="0" fontId="19" fillId="2" borderId="0" xfId="0" applyFont="1" applyFill="1" applyAlignment="1">
      <alignment vertical="top" wrapText="1"/>
    </xf>
    <xf numFmtId="0" fontId="19" fillId="0" borderId="0" xfId="0" applyFont="1" applyAlignment="1">
      <alignment horizontal="justify" vertical="center" wrapText="1"/>
    </xf>
    <xf numFmtId="0" fontId="19" fillId="0" borderId="2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2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21" fillId="0" borderId="2" xfId="0" applyFont="1" applyBorder="1" applyAlignment="1">
      <alignment vertical="top"/>
    </xf>
    <xf numFmtId="0" fontId="19" fillId="0" borderId="2" xfId="0" applyFont="1" applyBorder="1" applyAlignment="1">
      <alignment vertical="top"/>
    </xf>
    <xf numFmtId="0" fontId="21" fillId="0" borderId="2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2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2" fontId="1" fillId="0" borderId="0" xfId="0" applyNumberFormat="1" applyFont="1" applyFill="1" applyAlignment="1">
      <alignment vertical="top"/>
    </xf>
    <xf numFmtId="165" fontId="10" fillId="2" borderId="6" xfId="0" applyNumberFormat="1" applyFont="1" applyFill="1" applyBorder="1" applyAlignment="1">
      <alignment horizontal="left" vertical="top" wrapText="1"/>
    </xf>
    <xf numFmtId="0" fontId="19" fillId="0" borderId="7" xfId="0" applyFont="1" applyBorder="1" applyAlignment="1">
      <alignment vertical="top" wrapText="1"/>
    </xf>
    <xf numFmtId="4" fontId="17" fillId="2" borderId="6" xfId="0" applyNumberFormat="1" applyFont="1" applyFill="1" applyBorder="1" applyAlignment="1">
      <alignment horizontal="right" vertical="top"/>
    </xf>
    <xf numFmtId="0" fontId="0" fillId="2" borderId="2" xfId="0" applyFont="1" applyFill="1" applyBorder="1" applyAlignment="1">
      <alignment vertical="top"/>
    </xf>
    <xf numFmtId="0" fontId="21" fillId="0" borderId="7" xfId="0" applyFont="1" applyBorder="1" applyAlignment="1">
      <alignment vertical="top" wrapText="1"/>
    </xf>
    <xf numFmtId="0" fontId="23" fillId="2" borderId="0" xfId="0" applyFont="1" applyFill="1" applyAlignment="1">
      <alignment vertical="top"/>
    </xf>
    <xf numFmtId="165" fontId="15" fillId="2" borderId="5" xfId="0" applyNumberFormat="1" applyFont="1" applyFill="1" applyBorder="1" applyAlignment="1">
      <alignment horizontal="left" vertical="top"/>
    </xf>
    <xf numFmtId="165" fontId="15" fillId="2" borderId="8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</cellXfs>
  <cellStyles count="5">
    <cellStyle name="xl32" xfId="1" xr:uid="{00000000-0005-0000-0000-000000000000}"/>
    <cellStyle name="xl52" xfId="2" xr:uid="{00000000-0005-0000-0000-000001000000}"/>
    <cellStyle name="Обычный" xfId="0" builtinId="0"/>
    <cellStyle name="Обычный 2" xfId="3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topLeftCell="A4" zoomScaleNormal="100" workbookViewId="0">
      <selection activeCell="B11" sqref="B11"/>
    </sheetView>
  </sheetViews>
  <sheetFormatPr defaultColWidth="9.140625" defaultRowHeight="15" x14ac:dyDescent="0.2"/>
  <cols>
    <col min="1" max="1" width="27.85546875" style="4" customWidth="1"/>
    <col min="2" max="2" width="48.28515625" style="4" customWidth="1"/>
    <col min="3" max="3" width="14.5703125" style="3" customWidth="1"/>
    <col min="4" max="4" width="9.140625" style="4"/>
    <col min="5" max="5" width="12.85546875" style="4" customWidth="1"/>
    <col min="6" max="16384" width="9.140625" style="4"/>
  </cols>
  <sheetData>
    <row r="1" spans="1:8" ht="15.75" x14ac:dyDescent="0.2">
      <c r="B1" s="51" t="s">
        <v>130</v>
      </c>
    </row>
    <row r="2" spans="1:8" ht="18.75" x14ac:dyDescent="0.2">
      <c r="B2" s="50"/>
    </row>
    <row r="3" spans="1:8" ht="18.75" x14ac:dyDescent="0.2">
      <c r="A3" s="62" t="s">
        <v>87</v>
      </c>
      <c r="B3" s="62"/>
      <c r="C3" s="62"/>
    </row>
    <row r="4" spans="1:8" ht="18.75" x14ac:dyDescent="0.2">
      <c r="A4" s="62" t="s">
        <v>88</v>
      </c>
      <c r="B4" s="62"/>
      <c r="C4" s="62"/>
    </row>
    <row r="5" spans="1:8" ht="18.75" x14ac:dyDescent="0.2">
      <c r="A5" s="62" t="s">
        <v>118</v>
      </c>
      <c r="B5" s="62"/>
      <c r="C5" s="62"/>
    </row>
    <row r="6" spans="1:8" ht="18.75" x14ac:dyDescent="0.2">
      <c r="A6" s="7" t="s">
        <v>14</v>
      </c>
      <c r="B6" s="8"/>
      <c r="C6" s="7"/>
    </row>
    <row r="7" spans="1:8" ht="18.75" x14ac:dyDescent="0.2">
      <c r="A7" s="2"/>
      <c r="B7" s="6"/>
      <c r="C7" s="5"/>
    </row>
    <row r="8" spans="1:8" ht="18.75" customHeight="1" x14ac:dyDescent="0.2">
      <c r="A8" s="63" t="s">
        <v>12</v>
      </c>
      <c r="B8" s="63"/>
      <c r="C8" s="63"/>
      <c r="H8" s="52"/>
    </row>
    <row r="9" spans="1:8" ht="75" customHeight="1" x14ac:dyDescent="0.2">
      <c r="A9" s="61" t="s">
        <v>89</v>
      </c>
      <c r="B9" s="61"/>
      <c r="C9" s="61"/>
    </row>
    <row r="10" spans="1:8" ht="32.25" customHeight="1" x14ac:dyDescent="0.2">
      <c r="A10" s="11" t="s">
        <v>2</v>
      </c>
      <c r="B10" s="11" t="s">
        <v>9</v>
      </c>
      <c r="C10" s="11" t="s">
        <v>8</v>
      </c>
    </row>
    <row r="11" spans="1:8" ht="18.75" customHeight="1" x14ac:dyDescent="0.2">
      <c r="A11" s="9" t="s">
        <v>3</v>
      </c>
      <c r="B11" s="10" t="s">
        <v>10</v>
      </c>
      <c r="C11" s="12">
        <v>175527.70813000001</v>
      </c>
    </row>
    <row r="12" spans="1:8" s="1" customFormat="1" ht="16.5" customHeight="1" x14ac:dyDescent="0.2">
      <c r="A12" s="9" t="s">
        <v>4</v>
      </c>
      <c r="B12" s="10" t="s">
        <v>5</v>
      </c>
      <c r="C12" s="13">
        <f>C13+C64+C67+C71</f>
        <v>588598.67397</v>
      </c>
    </row>
    <row r="13" spans="1:8" s="1" customFormat="1" ht="46.5" customHeight="1" x14ac:dyDescent="0.2">
      <c r="A13" s="9" t="s">
        <v>6</v>
      </c>
      <c r="B13" s="10" t="s">
        <v>15</v>
      </c>
      <c r="C13" s="13">
        <f>C14+C17+C40+C56</f>
        <v>593316.39500000002</v>
      </c>
    </row>
    <row r="14" spans="1:8" s="17" customFormat="1" ht="33.75" customHeight="1" x14ac:dyDescent="0.2">
      <c r="A14" s="22" t="s">
        <v>21</v>
      </c>
      <c r="B14" s="19" t="s">
        <v>18</v>
      </c>
      <c r="C14" s="20">
        <f>SUM(C15)</f>
        <v>120422</v>
      </c>
    </row>
    <row r="15" spans="1:8" s="17" customFormat="1" ht="31.5" customHeight="1" x14ac:dyDescent="0.2">
      <c r="A15" s="15" t="s">
        <v>22</v>
      </c>
      <c r="B15" s="16" t="s">
        <v>0</v>
      </c>
      <c r="C15" s="21">
        <f>SUM(C16:C16)</f>
        <v>120422</v>
      </c>
    </row>
    <row r="16" spans="1:8" s="17" customFormat="1" ht="51.75" customHeight="1" x14ac:dyDescent="0.2">
      <c r="A16" s="15" t="s">
        <v>44</v>
      </c>
      <c r="B16" s="16" t="s">
        <v>45</v>
      </c>
      <c r="C16" s="33">
        <v>120422</v>
      </c>
    </row>
    <row r="17" spans="1:4" s="17" customFormat="1" ht="47.25" customHeight="1" x14ac:dyDescent="0.2">
      <c r="A17" s="18" t="s">
        <v>23</v>
      </c>
      <c r="B17" s="19" t="s">
        <v>16</v>
      </c>
      <c r="C17" s="20">
        <f>C18+C22+C26+C28+C36+C20+C30+C32+C24+C34</f>
        <v>268360.16500000004</v>
      </c>
    </row>
    <row r="18" spans="1:4" s="17" customFormat="1" ht="110.25" x14ac:dyDescent="0.2">
      <c r="A18" s="34" t="s">
        <v>32</v>
      </c>
      <c r="B18" s="35" t="s">
        <v>33</v>
      </c>
      <c r="C18" s="21">
        <f>SUM(C19)</f>
        <v>60497.5</v>
      </c>
    </row>
    <row r="19" spans="1:4" s="17" customFormat="1" ht="129.75" customHeight="1" x14ac:dyDescent="0.2">
      <c r="A19" s="34" t="s">
        <v>47</v>
      </c>
      <c r="B19" s="38" t="s">
        <v>46</v>
      </c>
      <c r="C19" s="36">
        <v>60497.5</v>
      </c>
    </row>
    <row r="20" spans="1:4" s="17" customFormat="1" ht="95.25" customHeight="1" x14ac:dyDescent="0.2">
      <c r="A20" s="34" t="s">
        <v>83</v>
      </c>
      <c r="B20" s="35" t="s">
        <v>82</v>
      </c>
      <c r="C20" s="36">
        <f>C21</f>
        <v>1136.0999999999999</v>
      </c>
    </row>
    <row r="21" spans="1:4" s="17" customFormat="1" ht="97.5" customHeight="1" x14ac:dyDescent="0.2">
      <c r="A21" s="34" t="s">
        <v>80</v>
      </c>
      <c r="B21" s="35" t="s">
        <v>81</v>
      </c>
      <c r="C21" s="36">
        <v>1136.0999999999999</v>
      </c>
    </row>
    <row r="22" spans="1:4" s="17" customFormat="1" ht="79.5" customHeight="1" x14ac:dyDescent="0.2">
      <c r="A22" s="34" t="s">
        <v>41</v>
      </c>
      <c r="B22" s="35" t="s">
        <v>42</v>
      </c>
      <c r="C22" s="36">
        <f>SUM(C23)</f>
        <v>2528</v>
      </c>
    </row>
    <row r="23" spans="1:4" s="17" customFormat="1" ht="92.25" customHeight="1" x14ac:dyDescent="0.2">
      <c r="A23" s="34" t="s">
        <v>49</v>
      </c>
      <c r="B23" s="35" t="s">
        <v>48</v>
      </c>
      <c r="C23" s="36">
        <v>2528</v>
      </c>
    </row>
    <row r="24" spans="1:4" s="17" customFormat="1" ht="36.6" customHeight="1" x14ac:dyDescent="0.2">
      <c r="A24" s="34" t="s">
        <v>111</v>
      </c>
      <c r="B24" s="35" t="s">
        <v>112</v>
      </c>
      <c r="C24" s="36">
        <f>C25</f>
        <v>12294.2</v>
      </c>
    </row>
    <row r="25" spans="1:4" s="17" customFormat="1" ht="47.25" customHeight="1" x14ac:dyDescent="0.2">
      <c r="A25" s="34" t="s">
        <v>116</v>
      </c>
      <c r="B25" s="35" t="s">
        <v>115</v>
      </c>
      <c r="C25" s="36">
        <v>12294.2</v>
      </c>
    </row>
    <row r="26" spans="1:4" s="17" customFormat="1" ht="47.25" x14ac:dyDescent="0.2">
      <c r="A26" s="34" t="s">
        <v>39</v>
      </c>
      <c r="B26" s="35" t="s">
        <v>40</v>
      </c>
      <c r="C26" s="36">
        <f>SUM(C27)</f>
        <v>1206.58</v>
      </c>
    </row>
    <row r="27" spans="1:4" s="17" customFormat="1" ht="48" customHeight="1" x14ac:dyDescent="0.2">
      <c r="A27" s="34" t="s">
        <v>51</v>
      </c>
      <c r="B27" s="35" t="s">
        <v>50</v>
      </c>
      <c r="C27" s="36">
        <v>1206.58</v>
      </c>
    </row>
    <row r="28" spans="1:4" s="17" customFormat="1" ht="31.5" x14ac:dyDescent="0.2">
      <c r="A28" s="34" t="s">
        <v>37</v>
      </c>
      <c r="B28" s="35" t="s">
        <v>38</v>
      </c>
      <c r="C28" s="36">
        <f>SUM(C29)</f>
        <v>390.74</v>
      </c>
    </row>
    <row r="29" spans="1:4" s="17" customFormat="1" ht="33" customHeight="1" x14ac:dyDescent="0.2">
      <c r="A29" s="34" t="s">
        <v>53</v>
      </c>
      <c r="B29" s="38" t="s">
        <v>52</v>
      </c>
      <c r="C29" s="36">
        <v>390.74</v>
      </c>
    </row>
    <row r="30" spans="1:4" s="17" customFormat="1" ht="34.5" customHeight="1" x14ac:dyDescent="0.2">
      <c r="A30" s="34" t="s">
        <v>117</v>
      </c>
      <c r="B30" s="39" t="s">
        <v>91</v>
      </c>
      <c r="C30" s="36">
        <f>C31</f>
        <v>3000</v>
      </c>
      <c r="D30" s="32"/>
    </row>
    <row r="31" spans="1:4" s="17" customFormat="1" ht="46.5" customHeight="1" x14ac:dyDescent="0.25">
      <c r="A31" s="34" t="s">
        <v>90</v>
      </c>
      <c r="B31" s="37" t="s">
        <v>92</v>
      </c>
      <c r="C31" s="36">
        <v>3000</v>
      </c>
    </row>
    <row r="32" spans="1:4" s="17" customFormat="1" ht="39" customHeight="1" x14ac:dyDescent="0.2">
      <c r="A32" s="34" t="s">
        <v>95</v>
      </c>
      <c r="B32" s="40" t="s">
        <v>97</v>
      </c>
      <c r="C32" s="36">
        <f>C33</f>
        <v>2257.5</v>
      </c>
    </row>
    <row r="33" spans="1:9" s="17" customFormat="1" ht="54" customHeight="1" x14ac:dyDescent="0.2">
      <c r="A33" s="34" t="s">
        <v>94</v>
      </c>
      <c r="B33" s="41" t="s">
        <v>96</v>
      </c>
      <c r="C33" s="36">
        <v>2257.5</v>
      </c>
    </row>
    <row r="34" spans="1:9" s="17" customFormat="1" ht="54" customHeight="1" x14ac:dyDescent="0.2">
      <c r="A34" s="34" t="s">
        <v>121</v>
      </c>
      <c r="B34" s="41" t="s">
        <v>122</v>
      </c>
      <c r="C34" s="36">
        <f>C35</f>
        <v>574.20000000000005</v>
      </c>
    </row>
    <row r="35" spans="1:9" s="17" customFormat="1" ht="54" customHeight="1" x14ac:dyDescent="0.2">
      <c r="A35" s="34" t="s">
        <v>119</v>
      </c>
      <c r="B35" s="41" t="s">
        <v>120</v>
      </c>
      <c r="C35" s="36">
        <v>574.20000000000005</v>
      </c>
    </row>
    <row r="36" spans="1:9" s="17" customFormat="1" ht="15.75" x14ac:dyDescent="0.2">
      <c r="A36" s="15" t="s">
        <v>24</v>
      </c>
      <c r="B36" s="16" t="s">
        <v>17</v>
      </c>
      <c r="C36" s="21">
        <f>SUM(C37:C39)</f>
        <v>184475.345</v>
      </c>
    </row>
    <row r="37" spans="1:9" s="17" customFormat="1" ht="30" customHeight="1" x14ac:dyDescent="0.2">
      <c r="A37" s="15" t="s">
        <v>54</v>
      </c>
      <c r="B37" s="16" t="s">
        <v>57</v>
      </c>
      <c r="C37" s="21">
        <v>981.08</v>
      </c>
      <c r="D37" s="17" t="s">
        <v>74</v>
      </c>
      <c r="E37" s="17" t="s">
        <v>74</v>
      </c>
    </row>
    <row r="38" spans="1:9" s="17" customFormat="1" ht="30.75" customHeight="1" x14ac:dyDescent="0.2">
      <c r="A38" s="15" t="s">
        <v>55</v>
      </c>
      <c r="B38" s="16" t="s">
        <v>57</v>
      </c>
      <c r="C38" s="21">
        <v>150710.1</v>
      </c>
      <c r="D38" s="17" t="s">
        <v>74</v>
      </c>
      <c r="E38" s="17" t="s">
        <v>74</v>
      </c>
    </row>
    <row r="39" spans="1:9" s="17" customFormat="1" ht="30.75" customHeight="1" x14ac:dyDescent="0.2">
      <c r="A39" s="15" t="s">
        <v>56</v>
      </c>
      <c r="B39" s="16" t="s">
        <v>57</v>
      </c>
      <c r="C39" s="21">
        <v>32784.165000000001</v>
      </c>
      <c r="D39" s="17" t="s">
        <v>74</v>
      </c>
      <c r="E39" s="17" t="s">
        <v>74</v>
      </c>
      <c r="F39" s="17" t="s">
        <v>74</v>
      </c>
      <c r="G39" s="17" t="s">
        <v>75</v>
      </c>
    </row>
    <row r="40" spans="1:9" s="17" customFormat="1" ht="32.25" customHeight="1" x14ac:dyDescent="0.2">
      <c r="A40" s="22" t="s">
        <v>25</v>
      </c>
      <c r="B40" s="19" t="s">
        <v>36</v>
      </c>
      <c r="C40" s="20">
        <f>C41+C46+C48+C50+C52+C54</f>
        <v>180465.13</v>
      </c>
      <c r="I40" s="17" t="s">
        <v>74</v>
      </c>
    </row>
    <row r="41" spans="1:9" s="17" customFormat="1" ht="47.25" x14ac:dyDescent="0.2">
      <c r="A41" s="23" t="s">
        <v>26</v>
      </c>
      <c r="B41" s="24" t="s">
        <v>7</v>
      </c>
      <c r="C41" s="21">
        <f>SUM(C42:C45)</f>
        <v>16792.900000000001</v>
      </c>
    </row>
    <row r="42" spans="1:9" s="17" customFormat="1" ht="47.25" customHeight="1" x14ac:dyDescent="0.2">
      <c r="A42" s="23" t="s">
        <v>59</v>
      </c>
      <c r="B42" s="24" t="s">
        <v>58</v>
      </c>
      <c r="C42" s="21">
        <v>792</v>
      </c>
      <c r="D42" s="17" t="s">
        <v>74</v>
      </c>
    </row>
    <row r="43" spans="1:9" s="17" customFormat="1" ht="47.25" x14ac:dyDescent="0.2">
      <c r="A43" s="23" t="s">
        <v>60</v>
      </c>
      <c r="B43" s="24" t="s">
        <v>58</v>
      </c>
      <c r="C43" s="21">
        <v>780.1</v>
      </c>
      <c r="D43" s="17" t="s">
        <v>74</v>
      </c>
      <c r="E43" s="17" t="s">
        <v>74</v>
      </c>
      <c r="F43" s="17" t="s">
        <v>74</v>
      </c>
    </row>
    <row r="44" spans="1:9" s="17" customFormat="1" ht="47.25" x14ac:dyDescent="0.2">
      <c r="A44" s="23" t="s">
        <v>61</v>
      </c>
      <c r="B44" s="24" t="s">
        <v>58</v>
      </c>
      <c r="C44" s="21">
        <v>9204</v>
      </c>
      <c r="D44" s="17" t="s">
        <v>74</v>
      </c>
      <c r="E44" s="17" t="s">
        <v>74</v>
      </c>
    </row>
    <row r="45" spans="1:9" s="17" customFormat="1" ht="47.25" x14ac:dyDescent="0.2">
      <c r="A45" s="23" t="s">
        <v>62</v>
      </c>
      <c r="B45" s="24" t="s">
        <v>58</v>
      </c>
      <c r="C45" s="21">
        <v>6016.8</v>
      </c>
      <c r="D45" s="17" t="s">
        <v>74</v>
      </c>
      <c r="E45" s="17" t="s">
        <v>74</v>
      </c>
      <c r="F45" s="17" t="s">
        <v>74</v>
      </c>
      <c r="G45" s="17" t="s">
        <v>74</v>
      </c>
    </row>
    <row r="46" spans="1:9" s="17" customFormat="1" ht="63" x14ac:dyDescent="0.2">
      <c r="A46" s="23" t="s">
        <v>27</v>
      </c>
      <c r="B46" s="24" t="s">
        <v>85</v>
      </c>
      <c r="C46" s="21">
        <f>SUM(C47)</f>
        <v>5378</v>
      </c>
    </row>
    <row r="47" spans="1:9" s="17" customFormat="1" ht="78.75" customHeight="1" x14ac:dyDescent="0.2">
      <c r="A47" s="23" t="s">
        <v>64</v>
      </c>
      <c r="B47" s="24" t="s">
        <v>63</v>
      </c>
      <c r="C47" s="21">
        <v>5378</v>
      </c>
    </row>
    <row r="48" spans="1:9" s="17" customFormat="1" ht="96" customHeight="1" x14ac:dyDescent="0.2">
      <c r="A48" s="23" t="s">
        <v>28</v>
      </c>
      <c r="B48" s="24" t="s">
        <v>13</v>
      </c>
      <c r="C48" s="21">
        <f>SUM(C49)</f>
        <v>3817</v>
      </c>
    </row>
    <row r="49" spans="1:5" s="17" customFormat="1" ht="112.5" customHeight="1" x14ac:dyDescent="0.2">
      <c r="A49" s="23" t="s">
        <v>66</v>
      </c>
      <c r="B49" s="24" t="s">
        <v>65</v>
      </c>
      <c r="C49" s="21">
        <v>3817</v>
      </c>
    </row>
    <row r="50" spans="1:5" s="17" customFormat="1" ht="61.5" customHeight="1" x14ac:dyDescent="0.2">
      <c r="A50" s="23" t="s">
        <v>78</v>
      </c>
      <c r="B50" s="24" t="s">
        <v>77</v>
      </c>
      <c r="C50" s="21">
        <f>C51</f>
        <v>922.12</v>
      </c>
    </row>
    <row r="51" spans="1:5" s="17" customFormat="1" ht="69.75" customHeight="1" x14ac:dyDescent="0.2">
      <c r="A51" s="23" t="s">
        <v>76</v>
      </c>
      <c r="B51" s="24" t="s">
        <v>79</v>
      </c>
      <c r="C51" s="21">
        <v>922.12</v>
      </c>
    </row>
    <row r="52" spans="1:5" s="17" customFormat="1" ht="78" customHeight="1" x14ac:dyDescent="0.2">
      <c r="A52" s="23" t="s">
        <v>34</v>
      </c>
      <c r="B52" s="24" t="s">
        <v>35</v>
      </c>
      <c r="C52" s="21">
        <f>SUM(C53)</f>
        <v>3.81</v>
      </c>
    </row>
    <row r="53" spans="1:5" s="17" customFormat="1" ht="83.25" customHeight="1" x14ac:dyDescent="0.2">
      <c r="A53" s="23" t="s">
        <v>68</v>
      </c>
      <c r="B53" s="24" t="s">
        <v>67</v>
      </c>
      <c r="C53" s="21">
        <v>3.81</v>
      </c>
    </row>
    <row r="54" spans="1:5" s="17" customFormat="1" ht="15.75" x14ac:dyDescent="0.2">
      <c r="A54" s="23" t="s">
        <v>29</v>
      </c>
      <c r="B54" s="24" t="s">
        <v>11</v>
      </c>
      <c r="C54" s="21">
        <f>SUM(C55:C55)</f>
        <v>153551.29999999999</v>
      </c>
    </row>
    <row r="55" spans="1:5" s="17" customFormat="1" ht="31.5" customHeight="1" x14ac:dyDescent="0.2">
      <c r="A55" s="23" t="s">
        <v>70</v>
      </c>
      <c r="B55" s="24" t="s">
        <v>69</v>
      </c>
      <c r="C55" s="21">
        <v>153551.29999999999</v>
      </c>
      <c r="D55" s="17" t="s">
        <v>74</v>
      </c>
      <c r="E55" s="17" t="s">
        <v>74</v>
      </c>
    </row>
    <row r="56" spans="1:5" s="17" customFormat="1" ht="15.75" x14ac:dyDescent="0.2">
      <c r="A56" s="25" t="s">
        <v>30</v>
      </c>
      <c r="B56" s="26" t="s">
        <v>19</v>
      </c>
      <c r="C56" s="27">
        <f>C57+C59+C61</f>
        <v>24069.1</v>
      </c>
    </row>
    <row r="57" spans="1:5" s="17" customFormat="1" ht="220.5" x14ac:dyDescent="0.2">
      <c r="A57" s="28" t="s">
        <v>109</v>
      </c>
      <c r="B57" s="29" t="s">
        <v>110</v>
      </c>
      <c r="C57" s="30">
        <f>C58</f>
        <v>629</v>
      </c>
    </row>
    <row r="58" spans="1:5" s="17" customFormat="1" ht="220.5" x14ac:dyDescent="0.2">
      <c r="A58" s="28" t="s">
        <v>108</v>
      </c>
      <c r="B58" s="49" t="s">
        <v>114</v>
      </c>
      <c r="C58" s="30">
        <v>629</v>
      </c>
    </row>
    <row r="59" spans="1:5" s="17" customFormat="1" ht="162" customHeight="1" x14ac:dyDescent="0.2">
      <c r="A59" s="28" t="s">
        <v>43</v>
      </c>
      <c r="B59" s="29" t="s">
        <v>84</v>
      </c>
      <c r="C59" s="30">
        <f>SUM(C60)</f>
        <v>14913.1</v>
      </c>
    </row>
    <row r="60" spans="1:5" s="17" customFormat="1" ht="172.5" customHeight="1" x14ac:dyDescent="0.2">
      <c r="A60" s="28" t="s">
        <v>71</v>
      </c>
      <c r="B60" s="29" t="s">
        <v>86</v>
      </c>
      <c r="C60" s="30">
        <v>14913.1</v>
      </c>
    </row>
    <row r="61" spans="1:5" s="17" customFormat="1" ht="32.25" customHeight="1" x14ac:dyDescent="0.2">
      <c r="A61" s="28" t="s">
        <v>31</v>
      </c>
      <c r="B61" s="29" t="s">
        <v>20</v>
      </c>
      <c r="C61" s="30">
        <f>SUM(C62:C63)</f>
        <v>8527</v>
      </c>
    </row>
    <row r="62" spans="1:5" s="17" customFormat="1" ht="45.75" customHeight="1" x14ac:dyDescent="0.2">
      <c r="A62" s="28" t="s">
        <v>73</v>
      </c>
      <c r="B62" s="31" t="s">
        <v>72</v>
      </c>
      <c r="C62" s="30">
        <v>1790.6</v>
      </c>
      <c r="D62" s="17" t="s">
        <v>74</v>
      </c>
      <c r="E62" s="17" t="s">
        <v>74</v>
      </c>
    </row>
    <row r="63" spans="1:5" s="17" customFormat="1" ht="34.15" customHeight="1" x14ac:dyDescent="0.2">
      <c r="A63" s="28" t="s">
        <v>93</v>
      </c>
      <c r="B63" s="31" t="s">
        <v>72</v>
      </c>
      <c r="C63" s="30">
        <v>6736.4</v>
      </c>
      <c r="D63" s="17" t="s">
        <v>74</v>
      </c>
      <c r="E63" s="17" t="s">
        <v>74</v>
      </c>
    </row>
    <row r="64" spans="1:5" s="17" customFormat="1" ht="35.450000000000003" customHeight="1" x14ac:dyDescent="0.2">
      <c r="A64" s="45" t="s">
        <v>107</v>
      </c>
      <c r="B64" s="47" t="s">
        <v>105</v>
      </c>
      <c r="C64" s="27">
        <f>C65</f>
        <v>177.38</v>
      </c>
    </row>
    <row r="65" spans="1:5" s="17" customFormat="1" ht="48.75" customHeight="1" x14ac:dyDescent="0.25">
      <c r="A65" s="46" t="s">
        <v>106</v>
      </c>
      <c r="B65" s="43" t="s">
        <v>104</v>
      </c>
      <c r="C65" s="30">
        <f>C66</f>
        <v>177.38</v>
      </c>
    </row>
    <row r="66" spans="1:5" s="17" customFormat="1" ht="48.75" customHeight="1" x14ac:dyDescent="0.25">
      <c r="A66" s="46" t="s">
        <v>113</v>
      </c>
      <c r="B66" s="44" t="s">
        <v>103</v>
      </c>
      <c r="C66" s="30">
        <v>177.38</v>
      </c>
    </row>
    <row r="67" spans="1:5" s="17" customFormat="1" ht="31.5" customHeight="1" x14ac:dyDescent="0.2">
      <c r="A67" s="18" t="s">
        <v>101</v>
      </c>
      <c r="B67" s="48" t="s">
        <v>102</v>
      </c>
      <c r="C67" s="27">
        <f>C68</f>
        <v>1541.25</v>
      </c>
    </row>
    <row r="68" spans="1:5" s="17" customFormat="1" ht="35.450000000000003" customHeight="1" x14ac:dyDescent="0.2">
      <c r="A68" s="41" t="s">
        <v>100</v>
      </c>
      <c r="B68" s="41" t="s">
        <v>99</v>
      </c>
      <c r="C68" s="30">
        <f>SUM(C69:C70)</f>
        <v>1541.25</v>
      </c>
    </row>
    <row r="69" spans="1:5" s="17" customFormat="1" ht="31.9" customHeight="1" x14ac:dyDescent="0.2">
      <c r="A69" s="28" t="s">
        <v>98</v>
      </c>
      <c r="B69" s="42" t="s">
        <v>99</v>
      </c>
      <c r="C69" s="30">
        <v>361.25</v>
      </c>
      <c r="D69" s="17" t="s">
        <v>74</v>
      </c>
      <c r="E69" s="17" t="s">
        <v>74</v>
      </c>
    </row>
    <row r="70" spans="1:5" s="17" customFormat="1" ht="31.9" customHeight="1" x14ac:dyDescent="0.2">
      <c r="A70" s="53" t="s">
        <v>123</v>
      </c>
      <c r="B70" s="54" t="s">
        <v>99</v>
      </c>
      <c r="C70" s="55">
        <v>1180</v>
      </c>
      <c r="D70" s="17" t="s">
        <v>74</v>
      </c>
      <c r="E70" s="17" t="s">
        <v>74</v>
      </c>
    </row>
    <row r="71" spans="1:5" s="58" customFormat="1" ht="85.5" customHeight="1" x14ac:dyDescent="0.2">
      <c r="A71" s="18" t="s">
        <v>128</v>
      </c>
      <c r="B71" s="57" t="s">
        <v>129</v>
      </c>
      <c r="C71" s="20">
        <f>C72</f>
        <v>-6436.3510299999998</v>
      </c>
    </row>
    <row r="72" spans="1:5" s="17" customFormat="1" ht="64.5" customHeight="1" x14ac:dyDescent="0.2">
      <c r="A72" s="23" t="s">
        <v>126</v>
      </c>
      <c r="B72" s="54" t="s">
        <v>127</v>
      </c>
      <c r="C72" s="21">
        <f>C73</f>
        <v>-6436.3510299999998</v>
      </c>
    </row>
    <row r="73" spans="1:5" s="56" customFormat="1" ht="48" customHeight="1" x14ac:dyDescent="0.2">
      <c r="A73" s="23" t="s">
        <v>124</v>
      </c>
      <c r="B73" s="41" t="s">
        <v>125</v>
      </c>
      <c r="C73" s="21">
        <v>-6436.3510299999998</v>
      </c>
    </row>
    <row r="74" spans="1:5" s="17" customFormat="1" ht="15.75" x14ac:dyDescent="0.2">
      <c r="A74" s="59" t="s">
        <v>1</v>
      </c>
      <c r="B74" s="60"/>
      <c r="C74" s="27">
        <f>C11+C12</f>
        <v>764126.38210000005</v>
      </c>
    </row>
    <row r="75" spans="1:5" s="14" customFormat="1" x14ac:dyDescent="0.2">
      <c r="A75" s="3"/>
      <c r="B75" s="3"/>
      <c r="C75" s="3"/>
    </row>
    <row r="76" spans="1:5" ht="33.75" customHeight="1" x14ac:dyDescent="0.2"/>
    <row r="77" spans="1:5" ht="32.25" customHeight="1" x14ac:dyDescent="0.2"/>
  </sheetData>
  <mergeCells count="6">
    <mergeCell ref="A74:B74"/>
    <mergeCell ref="A9:C9"/>
    <mergeCell ref="A3:C3"/>
    <mergeCell ref="A4:C4"/>
    <mergeCell ref="A5:C5"/>
    <mergeCell ref="A8:C8"/>
  </mergeCells>
  <phoneticPr fontId="11" type="noConversion"/>
  <pageMargins left="0.98425196850393704" right="0.23622047244094491" top="0.6692913385826772" bottom="0.43307086614173229" header="0.39370078740157483" footer="0.31496062992125984"/>
  <pageSetup paperSize="9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МО!Print_Titles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Шарапова</dc:creator>
  <cp:lastModifiedBy>User</cp:lastModifiedBy>
  <cp:lastPrinted>2025-02-14T10:31:07Z</cp:lastPrinted>
  <dcterms:created xsi:type="dcterms:W3CDTF">2007-08-16T08:53:24Z</dcterms:created>
  <dcterms:modified xsi:type="dcterms:W3CDTF">2025-06-19T06:07:00Z</dcterms:modified>
</cp:coreProperties>
</file>